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éeme" sheetId="1" state="visible" r:id="rId1"/>
    <sheet name="Costes" sheetId="2" state="visible" r:id="rId2"/>
    <sheet name="Competencia" sheetId="3" state="visible" r:id="rId3"/>
    <sheet name="Cuotas" sheetId="4" state="visible" r:id="rId4"/>
    <sheet name="Resumen" sheetId="5" state="visible" r:id="rId5"/>
  </sheets>
  <definedNames>
    <definedName name="_xlnm.Print_Titles" localSheetId="1">'Costes'!$1:$1</definedName>
    <definedName name="_xlnm.Print_Titles" localSheetId="2">'Competencia'!$1:$1</definedName>
    <definedName name="_xlnm.Print_Titles" localSheetId="3">'Cuotas'!$1:$1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#,##0.00;[Red]-€#,##0.00"/>
    <numFmt numFmtId="165" formatCode="0.0%"/>
    <numFmt numFmtId="166" formatCode="0.00x"/>
  </numFmts>
  <fonts count="9">
    <font>
      <name val="Calibri"/>
      <family val="2"/>
      <color theme="1"/>
      <sz val="11"/>
      <scheme val="minor"/>
    </font>
    <font>
      <name val="Aptos Display"/>
      <b val="1"/>
      <color rgb="0017324D"/>
      <sz val="20"/>
    </font>
    <font>
      <name val="Aptos"/>
      <b val="1"/>
      <color rgb="0017324D"/>
      <sz val="11"/>
    </font>
    <font>
      <name val="Calibri"/>
      <family val="2"/>
      <color theme="10"/>
      <sz val="12"/>
      <scheme val="minor"/>
    </font>
    <font>
      <name val="Aptos"/>
      <color rgb="0017324D"/>
      <sz val="9"/>
      <u val="single"/>
    </font>
    <font>
      <name val="Aptos"/>
      <b val="1"/>
      <color rgb="00FFFFFF"/>
      <sz val="10"/>
    </font>
    <font>
      <name val="Aptos"/>
      <color rgb="0023313F"/>
    </font>
    <font>
      <name val="Aptos Display"/>
      <b val="1"/>
      <color rgb="0017324D"/>
      <sz val="18"/>
    </font>
    <font>
      <name val="Aptos"/>
      <b val="1"/>
      <color rgb="0017324D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bottom style="medium">
        <color rgb="0010273C"/>
      </bottom>
    </border>
  </borders>
  <cellStyleXfs count="2">
    <xf numFmtId="0" fontId="0" fillId="0" borderId="0"/>
    <xf numFmtId="0" fontId="3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1">
      <alignment horizontal="left" vertical="top" wrapText="1"/>
    </xf>
    <xf numFmtId="0" fontId="5" fillId="2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/>
    </xf>
    <xf numFmtId="0" fontId="6" fillId="4" borderId="0" applyAlignment="1" pivotButton="0" quotePrefix="0" xfId="0">
      <alignment vertical="top"/>
    </xf>
    <xf numFmtId="165" fontId="6" fillId="3" borderId="0" applyAlignment="1" pivotButton="0" quotePrefix="0" xfId="0">
      <alignment vertical="top"/>
    </xf>
    <xf numFmtId="1" fontId="6" fillId="3" borderId="0" applyAlignment="1" pivotButton="0" quotePrefix="0" xfId="0">
      <alignment vertical="top"/>
    </xf>
    <xf numFmtId="164" fontId="6" fillId="4" borderId="0" applyAlignment="1" pivotButton="0" quotePrefix="0" xfId="0">
      <alignment vertical="top"/>
    </xf>
    <xf numFmtId="1" fontId="6" fillId="4" borderId="0" applyAlignment="1" pivotButton="0" quotePrefix="0" xfId="0">
      <alignment vertical="top"/>
    </xf>
    <xf numFmtId="0" fontId="6" fillId="3" borderId="0" applyAlignment="1" pivotButton="0" quotePrefix="0" xfId="0">
      <alignment vertical="top"/>
    </xf>
    <xf numFmtId="165" fontId="6" fillId="4" borderId="0" applyAlignment="1" pivotButton="0" quotePrefix="0" xfId="0">
      <alignment vertical="top"/>
    </xf>
    <xf numFmtId="166" fontId="6" fillId="3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dxfs count="4"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24" customWidth="1" min="3" max="3"/>
    <col width="24" customWidth="1" min="4" max="4"/>
  </cols>
  <sheetData>
    <row r="1" ht="32" customHeight="1">
      <c r="A1" s="1" t="inlineStr">
        <is>
          <t>Calculadora de precios</t>
        </is>
      </c>
    </row>
    <row r="2" ht="30" customHeight="1">
      <c r="A2" s="2" t="inlineStr">
        <is>
          <t>Calcula cuotas mensuales con base en los costes, las alternativas de tu zona y la mezcla de planes que esperas vender. Sustituye los ejemplos antes de decidir un precio.</t>
        </is>
      </c>
    </row>
    <row r="3"/>
    <row r="4" ht="64" customHeight="1">
      <c r="A4" s="3" t="inlineStr">
        <is>
          <t>Empieza por los costes</t>
        </is>
      </c>
      <c r="B4" s="2" t="inlineStr">
        <is>
          <t>Anota los costes fijos mensuales, el coste variable por alumno, la comisión de pago, los alumnos activos previstos y el margen objetivo. Coste mínimo = (costes fijos ÷ alumnos + coste variable) ÷ (1 − comisión). Cuota base objetivo = coste mínimo ÷ (1 − margen).</t>
        </is>
      </c>
    </row>
    <row r="5" ht="64" customHeight="1">
      <c r="A5" s="3" t="inlineStr">
        <is>
          <t>Usa la competencia como referencia</t>
        </is>
      </c>
      <c r="B5" s="2" t="inlineStr">
        <is>
          <t>Anota hasta ocho cuotas mensuales comparables para acceso ilimitado. La hoja muestra mínimo, mediana, máximo y promedio, y compara tu objetivo con la mediana. Menos del 90% queda por debajo del mercado; más del 110%, en el tramo premium; el resto, dentro del mercado.</t>
        </is>
      </c>
    </row>
    <row r="6" ht="60" customHeight="1">
      <c r="A6" s="3" t="inlineStr">
        <is>
          <t>Define tus cuotas</t>
        </is>
      </c>
      <c r="B6" s="2" t="inlineStr">
        <is>
          <t>Para cada opción, indica el multiplicador, las clases por semana y la proporción prevista de alumnos. Se calcula la cuota mensual, el precio por clase usando 4,33 semanas al mes y el importe por encima del coste mínimo. La mezcla debería sumar 100%.</t>
        </is>
      </c>
    </row>
    <row r="7" ht="60" customHeight="1">
      <c r="A7" s="3" t="inlineStr">
        <is>
          <t>Revisa antes de cambiar precios</t>
        </is>
      </c>
      <c r="B7" s="2" t="inlineStr">
        <is>
          <t>El resumen estima los ingresos mensuales combinados y el beneficio después de comisiones, costes variables y costes fijos. El punto de equilibrio se redondea al alumno entero más cercano; revisa el cálculo sin redondear y tu flujo de caja antes de decidir.</t>
        </is>
      </c>
    </row>
    <row r="8" ht="64" customHeight="1">
      <c r="A8" s="3" t="inlineStr">
        <is>
          <t>Cómo lo hace GymClass</t>
        </is>
      </c>
      <c r="B8" s="2" t="inlineStr">
        <is>
          <t>GymClass organiza las opciones de membresía en Planes, aplica Descuentos reutilizables, permite cuentas familiares y gestiona los cobros de alumnos con Stripe cuando está conectado. Esta hoja ayuda a decidir precios, pero no modifica los planes de tu academia.</t>
        </is>
      </c>
    </row>
    <row r="9"/>
    <row r="10" ht="15" customHeight="1">
      <c r="A10" s="4" t="inlineStr">
        <is>
          <t>GymClass · Prueba la academia demo → https://demo.gymclass.cc</t>
        </is>
      </c>
    </row>
  </sheetData>
  <mergeCells count="8">
    <mergeCell ref="A1:D1"/>
    <mergeCell ref="B5:D5"/>
    <mergeCell ref="B8:D8"/>
    <mergeCell ref="B4:D4"/>
    <mergeCell ref="A2:D2"/>
    <mergeCell ref="A10:D10"/>
    <mergeCell ref="B7:D7"/>
    <mergeCell ref="B6:D6"/>
  </mergeCells>
  <hyperlinks>
    <hyperlink xmlns:r="http://schemas.openxmlformats.org/officeDocument/2006/relationships" ref="A10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58" customWidth="1" min="3" max="3"/>
  </cols>
  <sheetData>
    <row r="1" ht="34" customHeight="1">
      <c r="A1" s="5" t="inlineStr">
        <is>
          <t>Coste mensual</t>
        </is>
      </c>
      <c r="B1" s="5" t="inlineStr">
        <is>
          <t>Importe</t>
        </is>
      </c>
      <c r="C1" s="5" t="inlineStr">
        <is>
          <t>Notas</t>
        </is>
      </c>
    </row>
    <row r="2" ht="15" customHeight="1">
      <c r="A2" s="6" t="inlineStr">
        <is>
          <t>Alquiler</t>
        </is>
      </c>
      <c r="B2" s="7" t="n">
        <v>2200</v>
      </c>
      <c r="C2" s="6" t="inlineStr">
        <is>
          <t>Ejemplo: sustituye esta cifra por tu coste mensual.</t>
        </is>
      </c>
    </row>
    <row r="3" ht="15" customHeight="1">
      <c r="A3" s="6" t="inlineStr">
        <is>
          <t>Servicios</t>
        </is>
      </c>
      <c r="B3" s="7" t="n">
        <v>280</v>
      </c>
      <c r="C3" s="6" t="inlineStr">
        <is>
          <t>Ejemplo: sustituye esta cifra por tu coste mensual.</t>
        </is>
      </c>
    </row>
    <row r="4" ht="15" customHeight="1">
      <c r="A4" s="6" t="inlineStr">
        <is>
          <t>Seguro</t>
        </is>
      </c>
      <c r="B4" s="7" t="n">
        <v>140</v>
      </c>
      <c r="C4" s="6" t="inlineStr">
        <is>
          <t>Ejemplo: sustituye esta cifra por tu coste mensual.</t>
        </is>
      </c>
    </row>
    <row r="5" ht="15" customHeight="1">
      <c r="A5" s="6" t="inlineStr">
        <is>
          <t>Software</t>
        </is>
      </c>
      <c r="B5" s="7" t="n">
        <v>100</v>
      </c>
      <c r="C5" s="6" t="inlineStr">
        <is>
          <t>Ejemplo: sustituye esta cifra por tu coste mensual.</t>
        </is>
      </c>
    </row>
    <row r="6" ht="15" customHeight="1">
      <c r="A6" s="6" t="inlineStr">
        <is>
          <t>Marketing</t>
        </is>
      </c>
      <c r="B6" s="7" t="n">
        <v>180</v>
      </c>
      <c r="C6" s="6" t="inlineStr">
        <is>
          <t>Ejemplo: sustituye esta cifra por tu coste mensual.</t>
        </is>
      </c>
    </row>
    <row r="7" ht="15" customHeight="1">
      <c r="A7" s="6" t="inlineStr">
        <is>
          <t>Pago a instructores</t>
        </is>
      </c>
      <c r="B7" s="7" t="n">
        <v>1600</v>
      </c>
      <c r="C7" s="6" t="inlineStr">
        <is>
          <t>Ejemplo: sustituye esta cifra por tu coste mensual.</t>
        </is>
      </c>
    </row>
    <row r="8" ht="15" customHeight="1">
      <c r="A8" s="6" t="inlineStr">
        <is>
          <t>Pago al dueño</t>
        </is>
      </c>
      <c r="B8" s="7" t="n">
        <v>2000</v>
      </c>
      <c r="C8" s="6" t="inlineStr">
        <is>
          <t>Ejemplo: sustituye esta cifra por tu coste mensual.</t>
        </is>
      </c>
    </row>
    <row r="9" ht="15" customHeight="1">
      <c r="A9" s="6" t="inlineStr">
        <is>
          <t>Otros</t>
        </is>
      </c>
      <c r="B9" s="7" t="n">
        <v>150</v>
      </c>
      <c r="C9" s="6" t="inlineStr">
        <is>
          <t>Ejemplo: sustituye esta cifra por tu coste mensual.</t>
        </is>
      </c>
    </row>
    <row r="10" ht="15" customHeight="1">
      <c r="A10" s="2" t="inlineStr">
        <is>
          <t>Total de costes fijos</t>
        </is>
      </c>
      <c r="B10" s="8">
        <f>SUM(B2:B9)</f>
        <v/>
      </c>
    </row>
    <row r="11"/>
    <row r="12" ht="15" customHeight="1">
      <c r="A12" s="6" t="inlineStr">
        <is>
          <t>Coste variable por alumno / mes</t>
        </is>
      </c>
      <c r="B12" s="7" t="n">
        <v>2.5</v>
      </c>
      <c r="C12" s="6" t="inlineStr">
        <is>
          <t>Estima material y otros costes mensuales por alumno.</t>
        </is>
      </c>
    </row>
    <row r="13" ht="15" customHeight="1">
      <c r="A13" s="6" t="inlineStr">
        <is>
          <t>Comisión de tarjeta / pago</t>
        </is>
      </c>
      <c r="B13" s="9" t="n">
        <v>0.029</v>
      </c>
      <c r="C13" s="6" t="inlineStr">
        <is>
          <t>Incluye el porcentaje de comisión del procesador de pagos.</t>
        </is>
      </c>
    </row>
    <row r="14" ht="15" customHeight="1">
      <c r="A14" s="6" t="inlineStr">
        <is>
          <t>Alumnos activos previstos</t>
        </is>
      </c>
      <c r="B14" s="10" t="n">
        <v>100</v>
      </c>
      <c r="C14" s="6" t="inlineStr">
        <is>
          <t>Alumnos activos que prevés que paguen.</t>
        </is>
      </c>
    </row>
    <row r="15" ht="15" customHeight="1">
      <c r="A15" s="6" t="inlineStr">
        <is>
          <t>Margen objetivo</t>
        </is>
      </c>
      <c r="B15" s="9" t="n">
        <v>0.2</v>
      </c>
      <c r="C15" s="6" t="inlineStr">
        <is>
          <t>Margen operativo objetivo después de los costes incluidos.</t>
        </is>
      </c>
    </row>
    <row r="16"/>
    <row r="17" ht="15" customHeight="1">
      <c r="A17" s="2" t="inlineStr">
        <is>
          <t>Coste mínimo por alumno</t>
        </is>
      </c>
      <c r="B17" s="11">
        <f>IF(OR(B14&lt;=0,B13&gt;=1),"",ROUND((B10/B14+B12)/(1-B13),2))</f>
        <v/>
      </c>
    </row>
    <row r="18" ht="15" customHeight="1">
      <c r="A18" s="2" t="inlineStr">
        <is>
          <t>Cuota base objetivo</t>
        </is>
      </c>
      <c r="B18" s="11">
        <f>IF(OR(B17="",B15&gt;=1),"",ROUND(B17/(1-B15),2))</f>
        <v/>
      </c>
    </row>
    <row r="19" ht="15" customHeight="1">
      <c r="A19" s="2" t="inlineStr">
        <is>
          <t>Alumnos para cubrir costes (redondeado)</t>
        </is>
      </c>
      <c r="B19" s="12">
        <f>IF(OR(B18="",B18*(1-B13)&lt;=B12),"",ROUND(B10/(B18*(1-B13)-B12),0))</f>
        <v/>
      </c>
    </row>
    <row r="20"/>
    <row r="21" ht="15" customHeight="1">
      <c r="A21" s="4" t="inlineStr">
        <is>
          <t>GymClass · Prueba la academia demo → https://demo.gymclass.cc</t>
        </is>
      </c>
    </row>
  </sheetData>
  <mergeCells count="1">
    <mergeCell ref="A21:C21"/>
  </mergeCells>
  <conditionalFormatting sqref="B17:B18">
    <cfRule type="cellIs" priority="1" operator="greaterThan" dxfId="0">
      <formula>0</formula>
    </cfRule>
  </conditionalFormatting>
  <dataValidations count="3">
    <dataValidation sqref="B2:B9 B12" showDropDown="0" showInputMessage="0" showErrorMessage="0" allowBlank="1" type="decimal" operator="greaterThanOrEqual">
      <formula1>0</formula1>
    </dataValidation>
    <dataValidation sqref="B14" showDropDown="0" showInputMessage="0" showErrorMessage="0" allowBlank="1" type="whole" operator="greaterThan">
      <formula1>0</formula1>
    </dataValidation>
    <dataValidation sqref="B13 B15" showDropDown="0" showInputMessage="0" showErrorMessage="0" allowBlank="1" type="decimal" operator="between">
      <formula1>0</formula1>
      <formula2>0.999</formula2>
    </dataValidation>
  </dataValidations>
  <hyperlinks>
    <hyperlink xmlns:r="http://schemas.openxmlformats.org/officeDocument/2006/relationships" ref="A21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5" customWidth="1" min="2" max="2"/>
    <col width="22" customWidth="1" min="3" max="3"/>
    <col width="45" customWidth="1" min="4" max="4"/>
  </cols>
  <sheetData>
    <row r="1" ht="34" customHeight="1">
      <c r="A1" s="5" t="inlineStr">
        <is>
          <t>Academia / alternativa</t>
        </is>
      </c>
      <c r="B1" s="5" t="inlineStr">
        <is>
          <t>Cuota ilimitada al mes</t>
        </is>
      </c>
      <c r="C1" s="5" t="inlineStr">
        <is>
          <t>Clases / semana</t>
        </is>
      </c>
      <c r="D1" s="5" t="inlineStr">
        <is>
          <t>Notas</t>
        </is>
      </c>
    </row>
    <row r="2" ht="15" customHeight="1">
      <c r="A2" s="6" t="inlineStr">
        <is>
          <t>Jiu-Jitsu Norte</t>
        </is>
      </c>
      <c r="B2" s="7" t="n">
        <v>100</v>
      </c>
      <c r="C2" s="13" t="n">
        <v>6</v>
      </c>
      <c r="D2" s="6" t="inlineStr">
        <is>
          <t>Cuota mensual ilimitada para adultos</t>
        </is>
      </c>
    </row>
    <row r="3" ht="15" customHeight="1">
      <c r="A3" s="6" t="inlineStr">
        <is>
          <t>BJJ Río</t>
        </is>
      </c>
      <c r="B3" s="7" t="n">
        <v>85</v>
      </c>
      <c r="C3" s="13" t="n">
        <v>5</v>
      </c>
      <c r="D3" s="6" t="inlineStr">
        <is>
          <t>Pago mes a mes</t>
        </is>
      </c>
    </row>
    <row r="4" ht="15" customHeight="1">
      <c r="A4" s="6" t="inlineStr">
        <is>
          <t>Grappling Atlas</t>
        </is>
      </c>
      <c r="B4" s="7" t="n">
        <v>95</v>
      </c>
      <c r="C4" s="13" t="n">
        <v>6</v>
      </c>
      <c r="D4" s="6" t="inlineStr">
        <is>
          <t>Plan ilimitado para adultos</t>
        </is>
      </c>
    </row>
    <row r="5" ht="15" customHeight="1">
      <c r="A5" s="6" t="inlineStr">
        <is>
          <t>BJJ La Esquina</t>
        </is>
      </c>
      <c r="B5" s="7" t="n">
        <v>120</v>
      </c>
      <c r="C5" s="13" t="n">
        <v>7</v>
      </c>
      <c r="D5" s="6" t="inlineStr">
        <is>
          <t>Incluye entrenamiento libre</t>
        </is>
      </c>
    </row>
    <row r="6" ht="15" customHeight="1">
      <c r="A6" s="6" t="inlineStr">
        <is>
          <t>Jiu-Jitsu del Mercado</t>
        </is>
      </c>
      <c r="B6" s="7" t="n">
        <v>90</v>
      </c>
      <c r="C6" s="13" t="n">
        <v>5</v>
      </c>
      <c r="D6" s="6" t="inlineStr">
        <is>
          <t>Cuota mensual para adultos</t>
        </is>
      </c>
    </row>
    <row r="7" ht="15" customHeight="1">
      <c r="A7" s="6" t="inlineStr">
        <is>
          <t>Club Grappling del Puerto</t>
        </is>
      </c>
      <c r="B7" s="7" t="n">
        <v>105</v>
      </c>
      <c r="C7" s="13" t="n">
        <v>6</v>
      </c>
      <c r="D7" s="6" t="inlineStr">
        <is>
          <t>Plan ilimitado</t>
        </is>
      </c>
    </row>
    <row r="8" ht="15" customHeight="1">
      <c r="A8" s="6" t="inlineStr"/>
      <c r="B8" s="7" t="n"/>
      <c r="C8" s="13" t="n"/>
      <c r="D8" s="6" t="inlineStr"/>
    </row>
    <row r="9" ht="15" customHeight="1">
      <c r="A9" s="6" t="inlineStr"/>
      <c r="B9" s="7" t="n"/>
      <c r="C9" s="13" t="n"/>
      <c r="D9" s="6" t="inlineStr"/>
    </row>
    <row r="10"/>
    <row r="11" ht="15" customHeight="1">
      <c r="A11" s="2" t="inlineStr">
        <is>
          <t>Tu cuota objetivo</t>
        </is>
      </c>
      <c r="B11" s="11">
        <f>'Costes'!$B$18</f>
        <v/>
      </c>
    </row>
    <row r="12" ht="15" customHeight="1">
      <c r="A12" s="2" t="inlineStr">
        <is>
          <t>Mínimo de la zona</t>
        </is>
      </c>
      <c r="B12" s="11">
        <f>MIN(B2:B9)</f>
        <v/>
      </c>
    </row>
    <row r="13" ht="15" customHeight="1">
      <c r="A13" s="2" t="inlineStr">
        <is>
          <t>Mediana de la zona</t>
        </is>
      </c>
      <c r="B13" s="11">
        <f>MEDIAN(B2:B9)</f>
        <v/>
      </c>
    </row>
    <row r="14" ht="15" customHeight="1">
      <c r="A14" s="2" t="inlineStr">
        <is>
          <t>Máximo de la zona</t>
        </is>
      </c>
      <c r="B14" s="11">
        <f>MAX(B2:B9)</f>
        <v/>
      </c>
    </row>
    <row r="15" ht="15" customHeight="1">
      <c r="A15" s="2" t="inlineStr">
        <is>
          <t>Promedio de la zona</t>
        </is>
      </c>
      <c r="B15" s="11">
        <f>AVERAGE(B2:B9)</f>
        <v/>
      </c>
    </row>
    <row r="16" ht="15" customHeight="1">
      <c r="A16" s="2" t="inlineStr">
        <is>
          <t>Tu diferencia frente a la mediana</t>
        </is>
      </c>
      <c r="B16" s="14">
        <f>IF(B13=0,"",B11/B13-1)</f>
        <v/>
      </c>
    </row>
    <row r="17" ht="15" customHeight="1">
      <c r="A17" s="2" t="inlineStr">
        <is>
          <t>Posición de mercado</t>
        </is>
      </c>
      <c r="B17" s="11">
        <f>IF(B16&lt; -0.1,"Por debajo del mercado",IF(B16&gt;0.1,"Tramo premium","Dentro del mercado"))</f>
        <v/>
      </c>
    </row>
    <row r="18"/>
    <row r="19" ht="15" customHeight="1">
      <c r="A19" s="4" t="inlineStr">
        <is>
          <t>GymClass · Prueba la academia demo → https://demo.gymclass.cc</t>
        </is>
      </c>
    </row>
  </sheetData>
  <mergeCells count="1">
    <mergeCell ref="A19:D19"/>
  </mergeCells>
  <conditionalFormatting sqref="B16">
    <cfRule type="cellIs" priority="1" operator="lessThan" dxfId="1">
      <formula>-0.1</formula>
    </cfRule>
    <cfRule type="cellIs" priority="2" operator="between" dxfId="0">
      <formula>-0.1</formula>
      <formula>0.1</formula>
    </cfRule>
    <cfRule type="cellIs" priority="3" operator="greaterThan" dxfId="2">
      <formula>0.1</formula>
    </cfRule>
  </conditionalFormatting>
  <dataValidations count="2">
    <dataValidation sqref="B2:B9" showDropDown="0" showInputMessage="0" showErrorMessage="0" allowBlank="1" type="decimal" operator="greaterThanOrEqual">
      <formula1>0</formula1>
    </dataValidation>
    <dataValidation sqref="C2:C9" showDropDown="0" showInputMessage="0" showErrorMessage="0" allowBlank="1" type="whole" operator="greaterThanOrEqual">
      <formula1>0</formula1>
    </dataValidation>
  </dataValidations>
  <hyperlinks>
    <hyperlink xmlns:r="http://schemas.openxmlformats.org/officeDocument/2006/relationships" ref="A19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3" customWidth="1" min="2" max="2"/>
    <col width="20" customWidth="1" min="3" max="3"/>
    <col width="18" customWidth="1" min="4" max="4"/>
    <col width="20" customWidth="1" min="5" max="5"/>
    <col width="23" customWidth="1" min="6" max="6"/>
    <col width="26" customWidth="1" min="7" max="7"/>
    <col width="29" customWidth="1" min="8" max="8"/>
  </cols>
  <sheetData>
    <row r="1" ht="34" customHeight="1">
      <c r="A1" s="5" t="inlineStr">
        <is>
          <t>Opción</t>
        </is>
      </c>
      <c r="B1" s="5" t="inlineStr">
        <is>
          <t>Multiplicador de la base</t>
        </is>
      </c>
      <c r="C1" s="5" t="inlineStr">
        <is>
          <t>Cuota mensual</t>
        </is>
      </c>
      <c r="D1" s="5" t="inlineStr">
        <is>
          <t>Clases / semana</t>
        </is>
      </c>
      <c r="E1" s="5" t="inlineStr">
        <is>
          <t>Precio por clase</t>
        </is>
      </c>
      <c r="F1" s="5" t="inlineStr">
        <is>
          <t>Por encima del coste mínimo</t>
        </is>
      </c>
      <c r="G1" s="5" t="inlineStr">
        <is>
          <t>Proporción prevista de alumnos</t>
        </is>
      </c>
      <c r="H1" s="5" t="inlineStr">
        <is>
          <t>Comprobación del mínimo</t>
        </is>
      </c>
    </row>
    <row r="2" ht="15" customHeight="1">
      <c r="A2" s="6" t="inlineStr">
        <is>
          <t>2 veces por semana</t>
        </is>
      </c>
      <c r="B2" s="15" t="n">
        <v>0.82</v>
      </c>
      <c r="C2" s="11">
        <f>ROUND('Costes'!$B$18*B2,1)</f>
        <v/>
      </c>
      <c r="D2" s="10" t="n">
        <v>2</v>
      </c>
      <c r="E2" s="11">
        <f>IF(D2=0,"",ROUND(C2/(D2*4.33),2))</f>
        <v/>
      </c>
      <c r="F2" s="14">
        <f>IF(C2&lt;=0,"",(C2-'Costes'!$B$17)/C2)</f>
        <v/>
      </c>
      <c r="G2" s="9" t="n">
        <v>0.25</v>
      </c>
      <c r="H2" s="8">
        <f>IF(C2&lt;'Costes'!$B$17,"Por debajo del mínimo","Al mínimo o por encima")</f>
        <v/>
      </c>
    </row>
    <row r="3" ht="15" customHeight="1">
      <c r="A3" s="6" t="inlineStr">
        <is>
          <t>Ilimitada</t>
        </is>
      </c>
      <c r="B3" s="15" t="n">
        <v>1.15</v>
      </c>
      <c r="C3" s="11">
        <f>ROUND('Costes'!$B$18*B3,1)</f>
        <v/>
      </c>
      <c r="D3" s="10" t="n">
        <v>6</v>
      </c>
      <c r="E3" s="11">
        <f>IF(D3=0,"",ROUND(C3/(D3*4.33),2))</f>
        <v/>
      </c>
      <c r="F3" s="14">
        <f>IF(C3&lt;=0,"",(C3-'Costes'!$B$17)/C3)</f>
        <v/>
      </c>
      <c r="G3" s="9" t="n">
        <v>0.45</v>
      </c>
      <c r="H3" s="8">
        <f>IF(C3&lt;'Costes'!$B$17,"Por debajo del mínimo","Al mínimo o por encima")</f>
        <v/>
      </c>
    </row>
    <row r="4" ht="15" customHeight="1">
      <c r="A4" s="6" t="inlineStr">
        <is>
          <t>Infantil</t>
        </is>
      </c>
      <c r="B4" s="15" t="n">
        <v>0.78</v>
      </c>
      <c r="C4" s="11">
        <f>ROUND('Costes'!$B$18*B4,1)</f>
        <v/>
      </c>
      <c r="D4" s="10" t="n">
        <v>3</v>
      </c>
      <c r="E4" s="11">
        <f>IF(D4=0,"",ROUND(C4/(D4*4.33),2))</f>
        <v/>
      </c>
      <c r="F4" s="14">
        <f>IF(C4&lt;=0,"",(C4-'Costes'!$B$17)/C4)</f>
        <v/>
      </c>
      <c r="G4" s="9" t="n">
        <v>0.2</v>
      </c>
      <c r="H4" s="8">
        <f>IF(C4&lt;'Costes'!$B$17,"Por debajo del mínimo","Al mínimo o por encima")</f>
        <v/>
      </c>
    </row>
    <row r="5" ht="15" customHeight="1">
      <c r="A5" s="6" t="inlineStr">
        <is>
          <t>Adicional familiar</t>
        </is>
      </c>
      <c r="B5" s="15" t="n">
        <v>0.55</v>
      </c>
      <c r="C5" s="11">
        <f>ROUND('Costes'!$B$18*B5,1)</f>
        <v/>
      </c>
      <c r="D5" s="10" t="n">
        <v>6</v>
      </c>
      <c r="E5" s="11">
        <f>IF(D5=0,"",ROUND(C5/(D5*4.33),2))</f>
        <v/>
      </c>
      <c r="F5" s="14">
        <f>IF(C5&lt;=0,"",(C5-'Costes'!$B$17)/C5)</f>
        <v/>
      </c>
      <c r="G5" s="9" t="n">
        <v>0.07000000000000001</v>
      </c>
      <c r="H5" s="8">
        <f>IF(C5&lt;'Costes'!$B$17,"Por debajo del mínimo","Al mínimo o por encima")</f>
        <v/>
      </c>
    </row>
    <row r="6" ht="15" customHeight="1">
      <c r="A6" s="6" t="inlineStr">
        <is>
          <t>Anual prepago</t>
        </is>
      </c>
      <c r="B6" s="15" t="n">
        <v>1</v>
      </c>
      <c r="C6" s="11">
        <f>ROUND('Costes'!$B$18*B6,1)</f>
        <v/>
      </c>
      <c r="D6" s="10" t="n">
        <v>6</v>
      </c>
      <c r="E6" s="11">
        <f>IF(D6=0,"",ROUND(C6/(D6*4.33),2))</f>
        <v/>
      </c>
      <c r="F6" s="14">
        <f>IF(C6&lt;=0,"",(C6-'Costes'!$B$17)/C6)</f>
        <v/>
      </c>
      <c r="G6" s="9" t="n">
        <v>0.03</v>
      </c>
      <c r="H6" s="8">
        <f>IF(C6&lt;'Costes'!$B$17,"Por debajo del mínimo","Al mínimo o por encima")</f>
        <v/>
      </c>
    </row>
    <row r="7"/>
    <row r="8" ht="15" customHeight="1">
      <c r="A8" s="2" t="inlineStr">
        <is>
          <t>Mezcla prevista de alumnos</t>
        </is>
      </c>
      <c r="G8" s="14">
        <f>SUM(G2:G6)</f>
        <v/>
      </c>
      <c r="H8" s="8">
        <f>IF(AND(G8&gt;=0.9999,G8&lt;=1.0001),"La mezcla suma 100%","Revisa las proporciones")</f>
        <v/>
      </c>
    </row>
    <row r="9"/>
    <row r="10" ht="15" customHeight="1">
      <c r="A10" s="4" t="inlineStr">
        <is>
          <t>GymClass · Prueba la academia demo → https://demo.gymclass.cc</t>
        </is>
      </c>
    </row>
  </sheetData>
  <mergeCells count="1">
    <mergeCell ref="A10:H10"/>
  </mergeCells>
  <conditionalFormatting sqref="H2:H6">
    <cfRule type="expression" priority="1" dxfId="3">
      <formula>$H2="Por debajo del mínimo"</formula>
    </cfRule>
    <cfRule type="expression" priority="2" dxfId="0">
      <formula>$H2="Al mínimo o por encima"</formula>
    </cfRule>
  </conditionalFormatting>
  <conditionalFormatting sqref="G8">
    <cfRule type="cellIs" priority="3" operator="between" dxfId="0">
      <formula>0.9999</formula>
      <formula>1.0001</formula>
    </cfRule>
    <cfRule type="cellIs" priority="4" operator="lessThan" dxfId="1">
      <formula>0.9999</formula>
    </cfRule>
    <cfRule type="cellIs" priority="5" operator="greaterThan" dxfId="1">
      <formula>1.0001</formula>
    </cfRule>
  </conditionalFormatting>
  <dataValidations count="2">
    <dataValidation sqref="B2:B6 G2:G6" showDropDown="0" showInputMessage="0" showErrorMessage="0" allowBlank="1" type="decimal" operator="greaterThanOrEqual">
      <formula1>0</formula1>
    </dataValidation>
    <dataValidation sqref="D2:D6" showDropDown="0" showInputMessage="0" showErrorMessage="0" allowBlank="1" type="whole" operator="greaterThanOrEqual">
      <formula1>0</formula1>
    </dataValidation>
  </dataValidations>
  <hyperlinks>
    <hyperlink xmlns:r="http://schemas.openxmlformats.org/officeDocument/2006/relationships" ref="A10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24" customWidth="1" min="2" max="2"/>
    <col width="26" customWidth="1" min="3" max="3"/>
  </cols>
  <sheetData>
    <row r="1" ht="24" customHeight="1">
      <c r="A1" s="16" t="inlineStr">
        <is>
          <t>Calculadora de precios</t>
        </is>
      </c>
    </row>
    <row r="2" ht="15" customHeight="1">
      <c r="A2" s="2" t="inlineStr"/>
      <c r="B2" s="2" t="inlineStr"/>
      <c r="C2" s="2" t="inlineStr"/>
    </row>
    <row r="3" ht="15" customHeight="1">
      <c r="A3" s="17" t="inlineStr">
        <is>
          <t>Alumnos activos previstos</t>
        </is>
      </c>
      <c r="B3" s="12">
        <f>'Costes'!$B$14</f>
        <v/>
      </c>
    </row>
    <row r="4" ht="15" customHeight="1">
      <c r="A4" s="17" t="inlineStr">
        <is>
          <t>Ingresos mensuales combinados</t>
        </is>
      </c>
      <c r="B4" s="11">
        <f>B3*SUMPRODUCT('Cuotas'!$C$2:$C$6,'Cuotas'!$G$2:$G$6)</f>
        <v/>
      </c>
    </row>
    <row r="5" ht="15" customHeight="1">
      <c r="A5" s="17" t="inlineStr">
        <is>
          <t>Beneficio mensual estimado</t>
        </is>
      </c>
      <c r="B5" s="11">
        <f>B4*(1-'Costes'!$B$13)-'Costes'!$B$12*B3-'Costes'!$B$10</f>
        <v/>
      </c>
    </row>
    <row r="6" ht="15" customHeight="1">
      <c r="A6" s="17" t="inlineStr">
        <is>
          <t>Beneficio frente a costes fijos</t>
        </is>
      </c>
      <c r="B6" s="14">
        <f>IF('Costes'!$B$10=0,"",B5/'Costes'!$B$10)</f>
        <v/>
      </c>
    </row>
    <row r="7"/>
    <row r="8" ht="45" customHeight="1">
      <c r="A8" s="2" t="inlineStr">
        <is>
          <t>El resumen estima los ingresos mensuales combinados y el beneficio después de comisiones, costes variables y costes fijos. El punto de equilibrio se redondea al alumno entero más cercano; revisa el cálculo sin redondear y tu flujo de caja antes de decidir.</t>
        </is>
      </c>
    </row>
    <row r="9"/>
    <row r="10"/>
    <row r="11" ht="15" customHeight="1">
      <c r="A11" s="4" t="inlineStr">
        <is>
          <t>GymClass · Prueba la academia demo → https://demo.gymclass.cc</t>
        </is>
      </c>
    </row>
  </sheetData>
  <mergeCells count="3">
    <mergeCell ref="A1:C1"/>
    <mergeCell ref="A11:C11"/>
    <mergeCell ref="A8:C9"/>
  </mergeCells>
  <conditionalFormatting sqref="B5">
    <cfRule type="cellIs" priority="1" operator="greaterThanOrEqual" dxfId="0">
      <formula>0</formula>
    </cfRule>
    <cfRule type="cellIs" priority="2" operator="lessThan" dxfId="3">
      <formula>0</formula>
    </cfRule>
  </conditionalFormatting>
  <hyperlinks>
    <hyperlink xmlns:r="http://schemas.openxmlformats.org/officeDocument/2006/relationships" ref="A11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GymClass</dc:creator>
  <dcterms:created xsi:type="dcterms:W3CDTF">2025-01-01T00:00:00Z</dcterms:created>
  <dcterms:modified xsi:type="dcterms:W3CDTF">2025-01-01T00:00:00Z</dcterms:modified>
  <cp:lastModifiedBy>GymClass</cp:lastModifiedBy>
</cp:coreProperties>
</file>